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15" windowWidth="14505" windowHeight="11760"/>
  </bookViews>
  <sheets>
    <sheet name="ДЧБ" sheetId="1" r:id="rId1"/>
  </sheets>
  <definedNames>
    <definedName name="APPT" localSheetId="0">ДЧБ!#REF!</definedName>
    <definedName name="FIO" localSheetId="0">ДЧБ!#REF!</definedName>
    <definedName name="LAST_CELL" localSheetId="0">ДЧБ!#REF!</definedName>
    <definedName name="SIGN" localSheetId="0">ДЧБ!#REF!</definedName>
  </definedNames>
  <calcPr calcId="144525"/>
</workbook>
</file>

<file path=xl/calcChain.xml><?xml version="1.0" encoding="utf-8"?>
<calcChain xmlns="http://schemas.openxmlformats.org/spreadsheetml/2006/main">
  <c r="E9" i="1" l="1"/>
  <c r="E21" i="1"/>
  <c r="E24" i="1"/>
  <c r="E33" i="1"/>
  <c r="G33" i="1"/>
  <c r="D39" i="1"/>
  <c r="F39" i="1" s="1"/>
  <c r="F14" i="1"/>
  <c r="F13" i="1"/>
  <c r="C21" i="1" l="1"/>
  <c r="C33" i="1" l="1"/>
  <c r="D38" i="1"/>
  <c r="F38" i="1" s="1"/>
  <c r="E31" i="1" l="1"/>
  <c r="C24" i="1"/>
  <c r="G24" i="1"/>
  <c r="D28" i="1"/>
  <c r="F28" i="1" s="1"/>
  <c r="E16" i="1"/>
  <c r="C9" i="1"/>
  <c r="G9" i="1"/>
  <c r="D15" i="1"/>
  <c r="F15" i="1" s="1"/>
  <c r="E8" i="1" l="1"/>
  <c r="E40" i="1" s="1"/>
  <c r="G31" i="1"/>
  <c r="G21" i="1"/>
  <c r="G16" i="1"/>
  <c r="D37" i="1"/>
  <c r="F37" i="1" s="1"/>
  <c r="D36" i="1"/>
  <c r="F36" i="1" s="1"/>
  <c r="D35" i="1"/>
  <c r="F35" i="1" s="1"/>
  <c r="D34" i="1"/>
  <c r="D33" i="1" s="1"/>
  <c r="D32" i="1"/>
  <c r="D31" i="1" s="1"/>
  <c r="D30" i="1"/>
  <c r="F30" i="1" s="1"/>
  <c r="D29" i="1"/>
  <c r="F29" i="1" s="1"/>
  <c r="D27" i="1"/>
  <c r="F27" i="1" s="1"/>
  <c r="D26" i="1"/>
  <c r="F26" i="1" s="1"/>
  <c r="D25" i="1"/>
  <c r="D23" i="1"/>
  <c r="F23" i="1" s="1"/>
  <c r="D22" i="1"/>
  <c r="F22" i="1" s="1"/>
  <c r="D20" i="1"/>
  <c r="F20" i="1" s="1"/>
  <c r="D19" i="1"/>
  <c r="F19" i="1" s="1"/>
  <c r="D18" i="1"/>
  <c r="F18" i="1" s="1"/>
  <c r="D17" i="1"/>
  <c r="D16" i="1" s="1"/>
  <c r="D12" i="1"/>
  <c r="F12" i="1" s="1"/>
  <c r="D11" i="1"/>
  <c r="F11" i="1" s="1"/>
  <c r="D10" i="1"/>
  <c r="F10" i="1" s="1"/>
  <c r="C31" i="1"/>
  <c r="C16" i="1"/>
  <c r="G8" i="1" l="1"/>
  <c r="G40" i="1" s="1"/>
  <c r="C8" i="1"/>
  <c r="C40" i="1" s="1"/>
  <c r="F25" i="1"/>
  <c r="F24" i="1" s="1"/>
  <c r="D24" i="1"/>
  <c r="D9" i="1"/>
  <c r="F9" i="1"/>
  <c r="F21" i="1"/>
  <c r="D21" i="1"/>
  <c r="F17" i="1"/>
  <c r="F16" i="1" s="1"/>
  <c r="F34" i="1"/>
  <c r="F33" i="1" s="1"/>
  <c r="F32" i="1"/>
  <c r="F31" i="1" s="1"/>
  <c r="D8" i="1" l="1"/>
  <c r="D40" i="1" s="1"/>
  <c r="F8" i="1"/>
  <c r="F40" i="1" s="1"/>
</calcChain>
</file>

<file path=xl/sharedStrings.xml><?xml version="1.0" encoding="utf-8"?>
<sst xmlns="http://schemas.openxmlformats.org/spreadsheetml/2006/main" count="86" uniqueCount="84">
  <si>
    <t>Единица измерения тыс. руб.</t>
  </si>
  <si>
    <t>КВД</t>
  </si>
  <si>
    <t>1.01.02010.01.1000.110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</si>
  <si>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</si>
  <si>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1.01.02010.01.2100.110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</si>
  <si>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</si>
  <si>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1.01.00000.00.0000.000</t>
  </si>
  <si>
    <t>НАЛОГИ НА ПРИБЫЛЬ, ДОХОДЫ</t>
  </si>
  <si>
    <t>1.03.02231.01.0000.110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</si>
  <si>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</si>
  <si>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1.03.02241.01.0000.110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</si>
  <si>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</si>
  <si>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1.03.02251.01.0000.110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</si>
  <si>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</si>
  <si>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1.03.02261.01.0000.110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</si>
  <si>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</si>
  <si>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1.03.00000.00.0000.000</t>
  </si>
  <si>
    <t>НАЛОГИ НА ТОВАРЫ (РАБОТЫ, УСЛУГИ), РЕАЛИЗУЕМЫЕ НА ТЕРРИТОРИИ РОССИЙСКОЙ ФЕДЕРАЦИИ</t>
  </si>
  <si>
    <t>1.05.03010.01.1000.110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</si>
  <si>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</si>
  <si>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1.05.03010.01.2100.110</t>
  </si>
  <si>
    <t>Единый сельскохозяйственный налог (пени по соответствующему платежу)</t>
  </si>
  <si>
    <t>1.05.00000.00.0000.000</t>
  </si>
  <si>
    <t>НАЛОГИ НА СОВОКУПНЫЙ ДОХОД</t>
  </si>
  <si>
    <t>1.06.01030.10.1000.110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</si>
  <si>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</si>
  <si>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1.06.06033.10.1000.110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</si>
  <si>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</si>
  <si>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1.06.06033.10.2100.110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</si>
  <si>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</si>
  <si>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1.06.06043.10.1000.110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</si>
  <si>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</si>
  <si>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1.06.06043.10.2100.110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</si>
  <si>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</si>
  <si>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1.06.00000.00.0000.000</t>
  </si>
  <si>
    <t>НАЛОГИ НА ИМУЩЕСТВО</t>
  </si>
  <si>
    <t>1.08.04020.01.0000.110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</si>
  <si>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</si>
  <si>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1.08.00000.00.0000.000</t>
  </si>
  <si>
    <t>ГОСУДАРСТВЕННАЯ ПОШЛИНА</t>
  </si>
  <si>
    <t>1.00.00000.00.0000.000</t>
  </si>
  <si>
    <t>НАЛОГОВЫЕ И НЕНАЛОГОВЫЕ ДОХОДЫ</t>
  </si>
  <si>
    <t>Дотации бюджетам сельских поселений на выравнивание бюджетной обеспеченности</t>
  </si>
  <si>
    <t>2.02.29999.10.0000.150</t>
  </si>
  <si>
    <t>Прочие субсидии бюджетам сельских поселений</t>
  </si>
  <si>
    <t>2.02.35118.10.0000.150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</si>
  <si>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</si>
  <si>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2.02.30024.10.0000.151</t>
  </si>
  <si>
    <t>Субвенции бюджетам сельских поселений на выполнение передаваемых полномочий субъектов Российской Федерации</t>
  </si>
  <si>
    <t>2.00.00000.00.0000.000</t>
  </si>
  <si>
    <t>БЕЗВОЗМЕЗДНЫЕ ПОСТУПЛЕНИЯ</t>
  </si>
  <si>
    <t>Итого</t>
  </si>
  <si>
    <t>Коршуновского МО</t>
  </si>
  <si>
    <t>Наименование доходов</t>
  </si>
  <si>
    <t>уточненные назначения</t>
  </si>
  <si>
    <t>10 месяцев</t>
  </si>
  <si>
    <t>отклонение</t>
  </si>
  <si>
    <t>Глава Коршуновского</t>
  </si>
  <si>
    <t>муниципального образования</t>
  </si>
  <si>
    <t>Д.В.Округин</t>
  </si>
  <si>
    <t>(подпись)</t>
  </si>
  <si>
    <t>(расшифровка подписи)</t>
  </si>
  <si>
    <t>М.П.</t>
  </si>
  <si>
    <t>Исполнитель</t>
  </si>
  <si>
    <t>Н.Б. Кистенева</t>
  </si>
  <si>
    <t>2.02.16001.10.0000.150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</si>
  <si>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</si>
  <si>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1.01.02010.01.3000.110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</si>
  <si>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</si>
  <si>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1.01.02040.01.1000.110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</si>
  <si>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</si>
  <si>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1.06.06033.10.3000.110</t>
  </si>
  <si>
    <t>СПРАВКА ОБ ОЖИДАЕМОМ ИСПОЛНЕНИИ БЮДЖЕТА ПО ДОХОДАМ по состоянию на 01.11.2021 года</t>
  </si>
  <si>
    <t>на 2021 год</t>
  </si>
  <si>
    <t>исполненно на 01.11.2021</t>
  </si>
  <si>
    <t>ожидаемое исполнение на 01.01.2022</t>
  </si>
  <si>
    <t>Прочие межбюджетные трансферты, передаваемые бюджетам сельских поселений</t>
  </si>
  <si>
    <t>2.02.49999.10.0000.150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</si>
  <si>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</si>
  <si>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1.01.02030.01.1000.110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</si>
  <si>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</si>
  <si>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1.01.02030.01.2100.110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</si>
  <si>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</si>
  <si>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2.19.60010.10.0000.150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</si>
</sst>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49" fontId="5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" fontId="5" fillId="0" borderId="5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center"/>
    </xf>
    <xf numFmtId="4" fontId="5" fillId="0" borderId="5" xfId="0" applyNumberFormat="1" applyFont="1" applyBorder="1" applyAlignment="1" applyProtection="1">
      <alignment horizontal="right"/>
    </xf>
    <xf numFmtId="49" fontId="5" fillId="0" borderId="6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3" fillId="0" borderId="0" xfId="0" applyFont="1" applyBorder="1" applyAlignment="1" applyProtection="1">
      <alignment wrapText="1"/>
      <protection locked="0"/>
    </xf>
    <xf numFmtId="4" fontId="5" fillId="0" borderId="11" xfId="0" applyNumberFormat="1" applyFont="1" applyBorder="1" applyAlignment="1" applyProtection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</xf>
    <xf numFmtId="49" fontId="6" fillId="0" borderId="0" xfId="0" applyNumberFormat="1" applyFont="1" applyFill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left" wrapText="1"/>
      <protection locked="0"/>
    </xf>
    <xf numFmtId="49" fontId="4" fillId="0" borderId="14" xfId="0" applyNumberFormat="1" applyFont="1" applyBorder="1" applyAlignment="1" applyProtection="1">
      <alignment horizontal="left" vertical="center" wrapText="1"/>
    </xf>
    <xf numFmtId="49" fontId="4" fillId="0" borderId="15" xfId="0" applyNumberFormat="1" applyFont="1" applyBorder="1" applyAlignment="1" applyProtection="1">
      <alignment horizontal="center" vertical="center" wrapText="1"/>
    </xf>
    <xf numFmtId="49" fontId="4" fillId="0" borderId="16" xfId="0" applyNumberFormat="1" applyFont="1" applyBorder="1" applyAlignment="1" applyProtection="1">
      <alignment horizontal="center" vertical="center" wrapText="1"/>
    </xf>
    <xf numFmtId="49" fontId="4" fillId="0" borderId="18" xfId="0" applyNumberFormat="1" applyFont="1" applyBorder="1" applyAlignment="1" applyProtection="1">
      <alignment horizontal="left" vertical="center" wrapText="1"/>
    </xf>
    <xf numFmtId="49" fontId="4" fillId="0" borderId="17" xfId="0" applyNumberFormat="1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center" wrapText="1"/>
    </xf>
    <xf numFmtId="0" fontId="5" fillId="0" borderId="8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wrapText="1"/>
    </xf>
    <xf numFmtId="49" fontId="5" fillId="0" borderId="7" xfId="0" applyNumberFormat="1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49" fontId="6" fillId="0" borderId="1" xfId="0" applyNumberFormat="1" applyFont="1" applyFill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48"/>
  <sheetViews>
    <sheetView showGridLines="0" tabSelected="1" view="pageBreakPreview" zoomScaleSheetLayoutView="100" workbookViewId="0">
      <selection activeCell="E43" sqref="E43:F43"/>
    </sheetView>
  </sheetViews>
  <sheetFormatPr defaultRowHeight="12.75" customHeight="1" x14ac:dyDescent="0.2"/>
  <cols>
    <col min="1" max="1" width="39.5703125" customWidth="1"/>
    <col min="2" max="2" width="19.7109375" customWidth="1"/>
    <col min="3" max="3" width="12.7109375" customWidth="1"/>
    <col min="4" max="4" width="11.85546875" customWidth="1"/>
    <col min="5" max="5" width="13.140625" customWidth="1"/>
    <col min="6" max="6" width="14.28515625" customWidth="1"/>
    <col min="7" max="7" width="13.42578125" customWidth="1"/>
    <col min="8" max="8" width="9.140625" customWidth="1"/>
    <col min="9" max="9" width="13.140625" customWidth="1"/>
    <col min="10" max="12" width="9.140625" customWidth="1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 customHeight="1" x14ac:dyDescent="0.2">
      <c r="A2" s="31" t="s">
        <v>72</v>
      </c>
      <c r="B2" s="31"/>
      <c r="C2" s="31"/>
      <c r="D2" s="31"/>
      <c r="E2" s="31"/>
      <c r="F2" s="31"/>
      <c r="G2" s="31"/>
      <c r="H2" s="15"/>
      <c r="I2" s="15"/>
      <c r="J2" s="15"/>
      <c r="K2" s="15"/>
      <c r="L2" s="2"/>
    </row>
    <row r="3" spans="1:12" ht="14.25" x14ac:dyDescent="0.2">
      <c r="A3" s="32" t="s">
        <v>52</v>
      </c>
      <c r="B3" s="32"/>
      <c r="C3" s="32"/>
      <c r="D3" s="32"/>
      <c r="E3" s="32"/>
      <c r="F3" s="32"/>
      <c r="G3" s="32"/>
      <c r="H3" s="16"/>
      <c r="I3" s="16"/>
      <c r="J3" s="16"/>
      <c r="K3" s="16"/>
      <c r="L3" s="2"/>
    </row>
    <row r="4" spans="1:12" x14ac:dyDescent="0.2">
      <c r="A4" s="33"/>
      <c r="B4" s="33"/>
      <c r="C4" s="33"/>
      <c r="D4" s="33"/>
      <c r="E4" s="33"/>
      <c r="F4" s="33"/>
    </row>
    <row r="5" spans="1:12" x14ac:dyDescent="0.2">
      <c r="A5" s="3" t="s">
        <v>0</v>
      </c>
      <c r="B5" s="3"/>
      <c r="C5" s="3"/>
      <c r="D5" s="3"/>
      <c r="E5" s="3"/>
      <c r="F5" s="3"/>
      <c r="G5" s="1"/>
      <c r="H5" s="1"/>
      <c r="I5" s="1"/>
      <c r="J5" s="1"/>
      <c r="K5" s="1"/>
      <c r="L5" s="1"/>
    </row>
    <row r="6" spans="1:12" ht="21" customHeight="1" x14ac:dyDescent="0.2">
      <c r="A6" s="34" t="s">
        <v>53</v>
      </c>
      <c r="B6" s="34" t="s">
        <v>1</v>
      </c>
      <c r="C6" s="36" t="s">
        <v>54</v>
      </c>
      <c r="D6" s="36"/>
      <c r="E6" s="37" t="s">
        <v>74</v>
      </c>
      <c r="F6" s="36" t="s">
        <v>56</v>
      </c>
      <c r="G6" s="29" t="s">
        <v>75</v>
      </c>
      <c r="H6" s="1"/>
      <c r="I6" s="1"/>
      <c r="J6" s="1"/>
      <c r="K6" s="1"/>
      <c r="L6" s="1"/>
    </row>
    <row r="7" spans="1:12" ht="15.75" customHeight="1" x14ac:dyDescent="0.2">
      <c r="A7" s="35"/>
      <c r="B7" s="35"/>
      <c r="C7" s="4" t="s">
        <v>73</v>
      </c>
      <c r="D7" s="4" t="s">
        <v>55</v>
      </c>
      <c r="E7" s="38"/>
      <c r="F7" s="36"/>
      <c r="G7" s="30"/>
    </row>
    <row r="8" spans="1:12" x14ac:dyDescent="0.2">
      <c r="A8" s="11" t="s">
        <v>41</v>
      </c>
      <c r="B8" s="8" t="s">
        <v>40</v>
      </c>
      <c r="C8" s="9">
        <f>C9+C16+C21+C24+C31</f>
        <v>8639.6</v>
      </c>
      <c r="D8" s="9">
        <f>D9+D16+D21+D24+D31</f>
        <v>7199.6666666666652</v>
      </c>
      <c r="E8" s="9">
        <f>E9+E16+E21+E24+E31</f>
        <v>7282.119999999999</v>
      </c>
      <c r="F8" s="9">
        <f>F9+F16+F21+F24+F31</f>
        <v>82.233333333332837</v>
      </c>
      <c r="G8" s="9">
        <f>G9+G16+G21+G24+G31</f>
        <v>8639.6</v>
      </c>
    </row>
    <row r="9" spans="1:12" x14ac:dyDescent="0.2">
      <c r="A9" s="11" t="s">
        <v>7</v>
      </c>
      <c r="B9" s="8" t="s">
        <v>6</v>
      </c>
      <c r="C9" s="9">
        <f>C10+C11+C12+C15</f>
        <v>7770.51</v>
      </c>
      <c r="D9" s="9">
        <f>D10+D11+D12+D15</f>
        <v>6475.4249999999993</v>
      </c>
      <c r="E9" s="9">
        <f>E10+E11+E12+E13+E14+E15</f>
        <v>6572.079999999999</v>
      </c>
      <c r="F9" s="9">
        <f>F10+F11+F12+F15</f>
        <v>96.434999999999548</v>
      </c>
      <c r="G9" s="9">
        <f>G10+G11+G12+G15</f>
        <v>7770.51</v>
      </c>
    </row>
    <row r="10" spans="1:12" ht="108" x14ac:dyDescent="0.2">
      <c r="A10" s="6" t="s">
        <v>3</v>
      </c>
      <c r="B10" s="5" t="s">
        <v>2</v>
      </c>
      <c r="C10" s="7">
        <v>7702.42</v>
      </c>
      <c r="D10" s="7">
        <f>C10/12*10</f>
        <v>6418.6833333333334</v>
      </c>
      <c r="E10" s="18">
        <v>6452.44</v>
      </c>
      <c r="F10" s="7">
        <f>E10-D10</f>
        <v>33.756666666666206</v>
      </c>
      <c r="G10" s="7">
        <v>7702.42</v>
      </c>
    </row>
    <row r="11" spans="1:12" ht="84" x14ac:dyDescent="0.2">
      <c r="A11" s="6" t="s">
        <v>5</v>
      </c>
      <c r="B11" s="5" t="s">
        <v>4</v>
      </c>
      <c r="C11" s="7">
        <v>10.16</v>
      </c>
      <c r="D11" s="7">
        <f t="shared" ref="D11:D12" si="0">C11/12*10</f>
        <v>8.4666666666666668</v>
      </c>
      <c r="E11" s="18">
        <v>10.16</v>
      </c>
      <c r="F11" s="7">
        <f t="shared" ref="F11:F12" si="1">E11-D11</f>
        <v>1.6933333333333334</v>
      </c>
      <c r="G11" s="7">
        <v>10.16</v>
      </c>
    </row>
    <row r="12" spans="1:12" ht="108" x14ac:dyDescent="0.2">
      <c r="A12" s="10" t="s">
        <v>66</v>
      </c>
      <c r="B12" s="5" t="s">
        <v>67</v>
      </c>
      <c r="C12" s="7">
        <v>0.26</v>
      </c>
      <c r="D12" s="7">
        <f t="shared" si="0"/>
        <v>0.21666666666666667</v>
      </c>
      <c r="E12" s="18">
        <v>0.26</v>
      </c>
      <c r="F12" s="7">
        <f t="shared" si="1"/>
        <v>4.3333333333333335E-2</v>
      </c>
      <c r="G12" s="7">
        <v>0.26</v>
      </c>
    </row>
    <row r="13" spans="1:12" ht="72" x14ac:dyDescent="0.2">
      <c r="A13" s="10" t="s">
        <v>78</v>
      </c>
      <c r="B13" s="5" t="s">
        <v>79</v>
      </c>
      <c r="C13" s="7">
        <v>0</v>
      </c>
      <c r="D13" s="7">
        <v>0</v>
      </c>
      <c r="E13" s="18">
        <v>0.11</v>
      </c>
      <c r="F13" s="7">
        <f>E13-D13</f>
        <v>0.11</v>
      </c>
      <c r="G13" s="7">
        <v>0</v>
      </c>
    </row>
    <row r="14" spans="1:12" ht="48" x14ac:dyDescent="0.2">
      <c r="A14" s="10" t="s">
        <v>80</v>
      </c>
      <c r="B14" s="5" t="s">
        <v>81</v>
      </c>
      <c r="C14" s="7">
        <v>0</v>
      </c>
      <c r="D14" s="7">
        <v>0</v>
      </c>
      <c r="E14" s="18">
        <v>0.11</v>
      </c>
      <c r="F14" s="7">
        <f>E14-D14</f>
        <v>0.11</v>
      </c>
      <c r="G14" s="7">
        <v>0</v>
      </c>
    </row>
    <row r="15" spans="1:12" ht="120.75" customHeight="1" x14ac:dyDescent="0.2">
      <c r="A15" s="24" t="s">
        <v>68</v>
      </c>
      <c r="B15" s="25" t="s">
        <v>69</v>
      </c>
      <c r="C15" s="7">
        <v>57.67</v>
      </c>
      <c r="D15" s="7">
        <f t="shared" ref="D15" si="2">C15/12*10</f>
        <v>48.05833333333333</v>
      </c>
      <c r="E15" s="18">
        <v>109</v>
      </c>
      <c r="F15" s="7">
        <f t="shared" ref="F15" si="3">E15-D15</f>
        <v>60.94166666666667</v>
      </c>
      <c r="G15" s="7">
        <v>57.67</v>
      </c>
    </row>
    <row r="16" spans="1:12" ht="36" x14ac:dyDescent="0.2">
      <c r="A16" s="11" t="s">
        <v>17</v>
      </c>
      <c r="B16" s="8" t="s">
        <v>16</v>
      </c>
      <c r="C16" s="9">
        <f>C17+C18+C19+C20</f>
        <v>593.20000000000005</v>
      </c>
      <c r="D16" s="9">
        <f>D17+D18+D19+D20</f>
        <v>494.33333333333331</v>
      </c>
      <c r="E16" s="9">
        <f>E17+E18+E19+E20</f>
        <v>494.89</v>
      </c>
      <c r="F16" s="9">
        <f>F17+F18+F19+F20</f>
        <v>0.55666666666664355</v>
      </c>
      <c r="G16" s="9">
        <f>G17+G18+G19+G20</f>
        <v>593.20000000000005</v>
      </c>
    </row>
    <row r="17" spans="1:7" ht="72" x14ac:dyDescent="0.2">
      <c r="A17" s="10" t="s">
        <v>9</v>
      </c>
      <c r="B17" s="5" t="s">
        <v>8</v>
      </c>
      <c r="C17" s="7">
        <v>189.9</v>
      </c>
      <c r="D17" s="7">
        <f t="shared" ref="D17:D20" si="4">C17/12*10</f>
        <v>158.25</v>
      </c>
      <c r="E17" s="18">
        <v>226.27</v>
      </c>
      <c r="F17" s="7">
        <f t="shared" ref="F17:F20" si="5">E17-D17</f>
        <v>68.02000000000001</v>
      </c>
      <c r="G17" s="18">
        <v>189.9</v>
      </c>
    </row>
    <row r="18" spans="1:7" ht="84" x14ac:dyDescent="0.2">
      <c r="A18" s="6" t="s">
        <v>11</v>
      </c>
      <c r="B18" s="5" t="s">
        <v>10</v>
      </c>
      <c r="C18" s="7">
        <v>1.3</v>
      </c>
      <c r="D18" s="7">
        <f t="shared" si="4"/>
        <v>1.0833333333333335</v>
      </c>
      <c r="E18" s="18">
        <v>1.62</v>
      </c>
      <c r="F18" s="7">
        <f t="shared" si="5"/>
        <v>0.53666666666666663</v>
      </c>
      <c r="G18" s="7">
        <v>1.3</v>
      </c>
    </row>
    <row r="19" spans="1:7" ht="72" x14ac:dyDescent="0.2">
      <c r="A19" s="10" t="s">
        <v>13</v>
      </c>
      <c r="B19" s="5" t="s">
        <v>12</v>
      </c>
      <c r="C19" s="7">
        <v>437.3</v>
      </c>
      <c r="D19" s="7">
        <f t="shared" si="4"/>
        <v>364.41666666666669</v>
      </c>
      <c r="E19" s="18">
        <v>306.88</v>
      </c>
      <c r="F19" s="7">
        <f t="shared" si="5"/>
        <v>-57.53666666666669</v>
      </c>
      <c r="G19" s="7">
        <v>437.3</v>
      </c>
    </row>
    <row r="20" spans="1:7" ht="72" x14ac:dyDescent="0.2">
      <c r="A20" s="10" t="s">
        <v>15</v>
      </c>
      <c r="B20" s="5" t="s">
        <v>14</v>
      </c>
      <c r="C20" s="7">
        <v>-35.299999999999997</v>
      </c>
      <c r="D20" s="7">
        <f t="shared" si="4"/>
        <v>-29.416666666666664</v>
      </c>
      <c r="E20" s="18">
        <v>-39.880000000000003</v>
      </c>
      <c r="F20" s="7">
        <f t="shared" si="5"/>
        <v>-10.463333333333338</v>
      </c>
      <c r="G20" s="7">
        <v>-35.299999999999997</v>
      </c>
    </row>
    <row r="21" spans="1:7" x14ac:dyDescent="0.2">
      <c r="A21" s="11" t="s">
        <v>23</v>
      </c>
      <c r="B21" s="8" t="s">
        <v>22</v>
      </c>
      <c r="C21" s="9">
        <f>C22+C23</f>
        <v>145.91</v>
      </c>
      <c r="D21" s="9">
        <f>D22+D23</f>
        <v>121.59166666666668</v>
      </c>
      <c r="E21" s="17">
        <f>E22+E23</f>
        <v>145.91999999999999</v>
      </c>
      <c r="F21" s="9">
        <f>F22+F23</f>
        <v>24.328333333333315</v>
      </c>
      <c r="G21" s="9">
        <f>G22+G23</f>
        <v>145.91</v>
      </c>
    </row>
    <row r="22" spans="1:7" ht="48" x14ac:dyDescent="0.2">
      <c r="A22" s="10" t="s">
        <v>19</v>
      </c>
      <c r="B22" s="5" t="s">
        <v>18</v>
      </c>
      <c r="C22" s="7">
        <v>144.53</v>
      </c>
      <c r="D22" s="7">
        <f t="shared" ref="D22:D23" si="6">C22/12*10</f>
        <v>120.44166666666668</v>
      </c>
      <c r="E22" s="18">
        <v>144.54</v>
      </c>
      <c r="F22" s="7">
        <f t="shared" ref="F22:F23" si="7">E22-D22</f>
        <v>24.098333333333315</v>
      </c>
      <c r="G22" s="7">
        <v>144.53</v>
      </c>
    </row>
    <row r="23" spans="1:7" ht="24" x14ac:dyDescent="0.2">
      <c r="A23" s="10" t="s">
        <v>21</v>
      </c>
      <c r="B23" s="5" t="s">
        <v>20</v>
      </c>
      <c r="C23" s="7">
        <v>1.38</v>
      </c>
      <c r="D23" s="7">
        <f t="shared" si="6"/>
        <v>1.1499999999999999</v>
      </c>
      <c r="E23" s="18">
        <v>1.38</v>
      </c>
      <c r="F23" s="7">
        <f t="shared" si="7"/>
        <v>0.22999999999999998</v>
      </c>
      <c r="G23" s="7">
        <v>1.38</v>
      </c>
    </row>
    <row r="24" spans="1:7" x14ac:dyDescent="0.2">
      <c r="A24" s="11" t="s">
        <v>35</v>
      </c>
      <c r="B24" s="8" t="s">
        <v>34</v>
      </c>
      <c r="C24" s="9">
        <f>C25+C26+C27+C28+C29+C30</f>
        <v>129.98000000000002</v>
      </c>
      <c r="D24" s="9">
        <f>D25+D26+D27+D28+D29+D30</f>
        <v>108.31666666666668</v>
      </c>
      <c r="E24" s="9">
        <f>E25+E26+E27+E28+E29+E30</f>
        <v>69.23</v>
      </c>
      <c r="F24" s="9">
        <f>F25+F26+F27+F28+F29+F30</f>
        <v>-39.086666666666673</v>
      </c>
      <c r="G24" s="9">
        <f>G25+G26+G27+G28+G29+G30</f>
        <v>129.98000000000002</v>
      </c>
    </row>
    <row r="25" spans="1:7" ht="72" x14ac:dyDescent="0.2">
      <c r="A25" s="10" t="s">
        <v>25</v>
      </c>
      <c r="B25" s="5" t="s">
        <v>24</v>
      </c>
      <c r="C25" s="7">
        <v>1.5</v>
      </c>
      <c r="D25" s="7">
        <f t="shared" ref="D25:D30" si="8">C25/12*10</f>
        <v>1.25</v>
      </c>
      <c r="E25" s="18">
        <v>-0.48</v>
      </c>
      <c r="F25" s="7">
        <f t="shared" ref="F25:F30" si="9">E25-D25</f>
        <v>-1.73</v>
      </c>
      <c r="G25" s="7">
        <v>1.5</v>
      </c>
    </row>
    <row r="26" spans="1:7" ht="60" x14ac:dyDescent="0.2">
      <c r="A26" s="10" t="s">
        <v>27</v>
      </c>
      <c r="B26" s="5" t="s">
        <v>26</v>
      </c>
      <c r="C26" s="7">
        <v>130.30000000000001</v>
      </c>
      <c r="D26" s="7">
        <f t="shared" si="8"/>
        <v>108.58333333333334</v>
      </c>
      <c r="E26" s="18">
        <v>71.44</v>
      </c>
      <c r="F26" s="7">
        <f t="shared" si="9"/>
        <v>-37.143333333333345</v>
      </c>
      <c r="G26" s="7">
        <v>130.30000000000001</v>
      </c>
    </row>
    <row r="27" spans="1:7" ht="48" x14ac:dyDescent="0.2">
      <c r="A27" s="10" t="s">
        <v>29</v>
      </c>
      <c r="B27" s="5" t="s">
        <v>28</v>
      </c>
      <c r="C27" s="7">
        <v>-3.14</v>
      </c>
      <c r="D27" s="7">
        <f t="shared" si="8"/>
        <v>-2.6166666666666667</v>
      </c>
      <c r="E27" s="18">
        <v>-3.05</v>
      </c>
      <c r="F27" s="7">
        <f t="shared" si="9"/>
        <v>-0.43333333333333313</v>
      </c>
      <c r="G27" s="7">
        <v>-3.14</v>
      </c>
    </row>
    <row r="28" spans="1:7" ht="60" hidden="1" x14ac:dyDescent="0.2">
      <c r="A28" s="10" t="s">
        <v>70</v>
      </c>
      <c r="B28" s="5" t="s">
        <v>71</v>
      </c>
      <c r="C28" s="7">
        <v>0</v>
      </c>
      <c r="D28" s="7">
        <f t="shared" ref="D28" si="10">C28/12*10</f>
        <v>0</v>
      </c>
      <c r="E28" s="18">
        <v>0</v>
      </c>
      <c r="F28" s="7">
        <f t="shared" ref="F28" si="11">E28-D28</f>
        <v>0</v>
      </c>
      <c r="G28" s="7">
        <v>0</v>
      </c>
    </row>
    <row r="29" spans="1:7" ht="60" x14ac:dyDescent="0.2">
      <c r="A29" s="10" t="s">
        <v>31</v>
      </c>
      <c r="B29" s="5" t="s">
        <v>30</v>
      </c>
      <c r="C29" s="7">
        <v>1.28</v>
      </c>
      <c r="D29" s="7">
        <f t="shared" si="8"/>
        <v>1.0666666666666667</v>
      </c>
      <c r="E29" s="18">
        <v>1.28</v>
      </c>
      <c r="F29" s="7">
        <f t="shared" si="9"/>
        <v>0.21333333333333337</v>
      </c>
      <c r="G29" s="7">
        <v>1.28</v>
      </c>
    </row>
    <row r="30" spans="1:7" ht="48" x14ac:dyDescent="0.2">
      <c r="A30" s="10" t="s">
        <v>33</v>
      </c>
      <c r="B30" s="5" t="s">
        <v>32</v>
      </c>
      <c r="C30" s="7">
        <v>0.04</v>
      </c>
      <c r="D30" s="7">
        <f t="shared" si="8"/>
        <v>3.3333333333333333E-2</v>
      </c>
      <c r="E30" s="18">
        <v>0.04</v>
      </c>
      <c r="F30" s="7">
        <f t="shared" si="9"/>
        <v>6.666666666666668E-3</v>
      </c>
      <c r="G30" s="7">
        <v>0.04</v>
      </c>
    </row>
    <row r="31" spans="1:7" hidden="1" x14ac:dyDescent="0.2">
      <c r="A31" s="11" t="s">
        <v>39</v>
      </c>
      <c r="B31" s="8" t="s">
        <v>38</v>
      </c>
      <c r="C31" s="9">
        <f>C32</f>
        <v>0</v>
      </c>
      <c r="D31" s="9">
        <f>D32</f>
        <v>0</v>
      </c>
      <c r="E31" s="9">
        <f>E32</f>
        <v>0</v>
      </c>
      <c r="F31" s="9">
        <f>F32</f>
        <v>0</v>
      </c>
      <c r="G31" s="9">
        <f>G32</f>
        <v>0</v>
      </c>
    </row>
    <row r="32" spans="1:7" ht="72" hidden="1" x14ac:dyDescent="0.2">
      <c r="A32" s="10" t="s">
        <v>37</v>
      </c>
      <c r="B32" s="5" t="s">
        <v>36</v>
      </c>
      <c r="C32" s="7">
        <v>0</v>
      </c>
      <c r="D32" s="7">
        <f>C32/12*10</f>
        <v>0</v>
      </c>
      <c r="E32" s="18">
        <v>0</v>
      </c>
      <c r="F32" s="7">
        <f>E32-D32</f>
        <v>0</v>
      </c>
      <c r="G32" s="7">
        <v>0</v>
      </c>
    </row>
    <row r="33" spans="1:7" x14ac:dyDescent="0.2">
      <c r="A33" s="11" t="s">
        <v>50</v>
      </c>
      <c r="B33" s="8" t="s">
        <v>49</v>
      </c>
      <c r="C33" s="9">
        <f>C34+C35+C36+C37+C38</f>
        <v>939.59999999999991</v>
      </c>
      <c r="D33" s="9">
        <f>D34+D35+D36+D37+D38</f>
        <v>783</v>
      </c>
      <c r="E33" s="9">
        <f>E34+E35+E36+E37+E38+E39</f>
        <v>885.76</v>
      </c>
      <c r="F33" s="9">
        <f>F34+F35+F36+F37+F38+F39</f>
        <v>102.75999999999993</v>
      </c>
      <c r="G33" s="9">
        <f>G34+G35+G36+G37+G38+G39</f>
        <v>938.89999999999986</v>
      </c>
    </row>
    <row r="34" spans="1:7" ht="24" hidden="1" x14ac:dyDescent="0.2">
      <c r="A34" s="10" t="s">
        <v>42</v>
      </c>
      <c r="B34" s="5" t="s">
        <v>65</v>
      </c>
      <c r="C34" s="7">
        <v>0</v>
      </c>
      <c r="D34" s="7">
        <f t="shared" ref="D34:D37" si="12">C34/12*10</f>
        <v>0</v>
      </c>
      <c r="E34" s="18">
        <v>0</v>
      </c>
      <c r="F34" s="7">
        <f t="shared" ref="F34:F37" si="13">E34-D34</f>
        <v>0</v>
      </c>
      <c r="G34" s="7">
        <v>0</v>
      </c>
    </row>
    <row r="35" spans="1:7" x14ac:dyDescent="0.2">
      <c r="A35" s="10" t="s">
        <v>44</v>
      </c>
      <c r="B35" s="5" t="s">
        <v>43</v>
      </c>
      <c r="C35" s="7">
        <v>200</v>
      </c>
      <c r="D35" s="7">
        <f t="shared" si="12"/>
        <v>166.66666666666669</v>
      </c>
      <c r="E35" s="18">
        <v>200</v>
      </c>
      <c r="F35" s="7">
        <f t="shared" si="13"/>
        <v>33.333333333333314</v>
      </c>
      <c r="G35" s="7">
        <v>200</v>
      </c>
    </row>
    <row r="36" spans="1:7" ht="48" x14ac:dyDescent="0.2">
      <c r="A36" s="10" t="s">
        <v>46</v>
      </c>
      <c r="B36" s="5" t="s">
        <v>45</v>
      </c>
      <c r="C36" s="7">
        <v>188.9</v>
      </c>
      <c r="D36" s="7">
        <f t="shared" si="12"/>
        <v>157.41666666666669</v>
      </c>
      <c r="E36" s="18">
        <v>136.46</v>
      </c>
      <c r="F36" s="7">
        <f t="shared" si="13"/>
        <v>-20.956666666666678</v>
      </c>
      <c r="G36" s="7">
        <v>188.9</v>
      </c>
    </row>
    <row r="37" spans="1:7" ht="36" x14ac:dyDescent="0.2">
      <c r="A37" s="10" t="s">
        <v>48</v>
      </c>
      <c r="B37" s="5" t="s">
        <v>47</v>
      </c>
      <c r="C37" s="7">
        <v>0.7</v>
      </c>
      <c r="D37" s="7">
        <f t="shared" si="12"/>
        <v>0.58333333333333326</v>
      </c>
      <c r="E37" s="18">
        <v>0</v>
      </c>
      <c r="F37" s="7">
        <f t="shared" si="13"/>
        <v>-0.58333333333333326</v>
      </c>
      <c r="G37" s="7">
        <v>0.7</v>
      </c>
    </row>
    <row r="38" spans="1:7" ht="24" x14ac:dyDescent="0.2">
      <c r="A38" s="27" t="s">
        <v>76</v>
      </c>
      <c r="B38" s="25" t="s">
        <v>77</v>
      </c>
      <c r="C38" s="7">
        <v>550</v>
      </c>
      <c r="D38" s="7">
        <f t="shared" ref="D38" si="14">C38/12*10</f>
        <v>458.33333333333337</v>
      </c>
      <c r="E38" s="18">
        <v>550</v>
      </c>
      <c r="F38" s="7">
        <f>E38-D38</f>
        <v>91.666666666666629</v>
      </c>
      <c r="G38" s="7">
        <v>550</v>
      </c>
    </row>
    <row r="39" spans="1:7" ht="48" x14ac:dyDescent="0.2">
      <c r="A39" s="28" t="s">
        <v>82</v>
      </c>
      <c r="B39" s="26" t="s">
        <v>83</v>
      </c>
      <c r="C39" s="7">
        <v>0</v>
      </c>
      <c r="D39" s="7">
        <f t="shared" ref="D39" si="15">C39/12*10</f>
        <v>0</v>
      </c>
      <c r="E39" s="18">
        <v>-0.7</v>
      </c>
      <c r="F39" s="7">
        <f>E39-D39</f>
        <v>-0.7</v>
      </c>
      <c r="G39" s="7">
        <v>-0.7</v>
      </c>
    </row>
    <row r="40" spans="1:7" x14ac:dyDescent="0.2">
      <c r="A40" s="12" t="s">
        <v>51</v>
      </c>
      <c r="B40" s="14"/>
      <c r="C40" s="13">
        <f>C8+C33</f>
        <v>9579.2000000000007</v>
      </c>
      <c r="D40" s="13">
        <f>D8+D33</f>
        <v>7982.6666666666652</v>
      </c>
      <c r="E40" s="13">
        <f>E8+E33</f>
        <v>8167.8799999999992</v>
      </c>
      <c r="F40" s="13">
        <f>F8+F33</f>
        <v>184.99333333333277</v>
      </c>
      <c r="G40" s="13">
        <f>G8+G33</f>
        <v>9578.5</v>
      </c>
    </row>
    <row r="42" spans="1:7" ht="12.75" customHeight="1" x14ac:dyDescent="0.2">
      <c r="A42" s="43" t="s">
        <v>57</v>
      </c>
      <c r="B42" s="19"/>
      <c r="C42" s="19"/>
      <c r="D42" s="20"/>
      <c r="E42" s="20"/>
      <c r="F42" s="20"/>
    </row>
    <row r="43" spans="1:7" ht="12.75" customHeight="1" x14ac:dyDescent="0.2">
      <c r="A43" s="43" t="s">
        <v>58</v>
      </c>
      <c r="B43" s="41"/>
      <c r="C43" s="41"/>
      <c r="D43" s="21"/>
      <c r="E43" s="42" t="s">
        <v>59</v>
      </c>
      <c r="F43" s="42"/>
    </row>
    <row r="44" spans="1:7" ht="12.75" customHeight="1" x14ac:dyDescent="0.2">
      <c r="A44" s="22"/>
      <c r="B44" s="39" t="s">
        <v>60</v>
      </c>
      <c r="C44" s="39"/>
      <c r="D44" s="21"/>
      <c r="E44" s="40" t="s">
        <v>61</v>
      </c>
      <c r="F44" s="40"/>
    </row>
    <row r="45" spans="1:7" ht="12.75" customHeight="1" x14ac:dyDescent="0.2">
      <c r="A45" s="23" t="s">
        <v>62</v>
      </c>
      <c r="B45" s="19"/>
      <c r="C45" s="19"/>
      <c r="D45" s="20"/>
      <c r="E45" s="20"/>
      <c r="F45" s="20"/>
    </row>
    <row r="46" spans="1:7" ht="12.75" customHeight="1" x14ac:dyDescent="0.2">
      <c r="A46" s="22"/>
      <c r="B46" s="19"/>
      <c r="C46" s="19"/>
      <c r="D46" s="20"/>
      <c r="E46" s="20"/>
      <c r="F46" s="20"/>
    </row>
    <row r="47" spans="1:7" ht="12.75" customHeight="1" x14ac:dyDescent="0.2">
      <c r="A47" s="23" t="s">
        <v>63</v>
      </c>
      <c r="B47" s="41"/>
      <c r="C47" s="41"/>
      <c r="D47" s="20"/>
      <c r="E47" s="42" t="s">
        <v>64</v>
      </c>
      <c r="F47" s="42"/>
    </row>
    <row r="48" spans="1:7" ht="12.75" customHeight="1" x14ac:dyDescent="0.2">
      <c r="A48" s="22"/>
      <c r="B48" s="39" t="s">
        <v>60</v>
      </c>
      <c r="C48" s="39"/>
      <c r="D48" s="20"/>
      <c r="E48" s="40" t="s">
        <v>61</v>
      </c>
      <c r="F48" s="40"/>
    </row>
  </sheetData>
  <mergeCells count="17">
    <mergeCell ref="B48:C48"/>
    <mergeCell ref="E48:F48"/>
    <mergeCell ref="B43:C43"/>
    <mergeCell ref="E43:F43"/>
    <mergeCell ref="B44:C44"/>
    <mergeCell ref="E44:F44"/>
    <mergeCell ref="B47:C47"/>
    <mergeCell ref="E47:F47"/>
    <mergeCell ref="G6:G7"/>
    <mergeCell ref="A2:G2"/>
    <mergeCell ref="A3:G3"/>
    <mergeCell ref="A4:F4"/>
    <mergeCell ref="B6:B7"/>
    <mergeCell ref="A6:A7"/>
    <mergeCell ref="C6:D6"/>
    <mergeCell ref="E6:E7"/>
    <mergeCell ref="F6:F7"/>
  </mergeCells>
  <pageMargins left="0.75" right="0.75" top="1" bottom="1" header="0.5" footer="0.5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ДЧБ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Korschunovo</dc:creator>
  <dc:description>POI HSSF rep:2.48.0.135</dc:description>
  <cp:lastModifiedBy>Админ</cp:lastModifiedBy>
  <cp:lastPrinted>2019-12-17T02:59:40Z</cp:lastPrinted>
  <dcterms:created xsi:type="dcterms:W3CDTF">2019-12-17T02:08:08Z</dcterms:created>
  <dcterms:modified xsi:type="dcterms:W3CDTF">2021-11-15T01:43:41Z</dcterms:modified>
</cp:coreProperties>
</file>